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jgill/Library/CloudStorage/GoogleDrive-info@aiazone.net/My Drive/AIA/Clients/Cannon Truck Lines Inc/2025-2026/Financials/"/>
    </mc:Choice>
  </mc:AlternateContent>
  <xr:revisionPtr revIDLastSave="0" documentId="13_ncr:1_{CDA6A0F6-9F30-CC42-AD14-2AF1940F59F5}" xr6:coauthVersionLast="47" xr6:coauthVersionMax="47" xr10:uidLastSave="{00000000-0000-0000-0000-000000000000}"/>
  <bookViews>
    <workbookView xWindow="0" yWindow="500" windowWidth="29040" windowHeight="16440" xr2:uid="{7DC923F1-EAE7-40EB-9678-C11635587321}"/>
  </bookViews>
  <sheets>
    <sheet name="P&amp;L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B40" i="1"/>
  <c r="C27" i="2"/>
  <c r="C25" i="2"/>
  <c r="F26" i="2"/>
  <c r="F31" i="2" l="1"/>
  <c r="F18" i="2"/>
  <c r="C31" i="2"/>
  <c r="C18" i="2"/>
  <c r="C9" i="1"/>
  <c r="C42" i="1"/>
  <c r="B15" i="1"/>
  <c r="C35" i="1"/>
  <c r="C17" i="1" l="1"/>
  <c r="C33" i="2"/>
  <c r="F33" i="2"/>
  <c r="C37" i="1" l="1"/>
  <c r="C44" i="1" s="1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<sst xmlns="http://schemas.openxmlformats.org/spreadsheetml/2006/main" count="95" uniqueCount="80">
  <si>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</si>
  <si>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</si>
  <si>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</si>
  <si>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</si>
  <si>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</si>
  <si>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</si>
  <si>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</si>
  <si>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</si>
  <si>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</si>
  <si>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</si>
  <si>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</si>
  <si>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</si>
  <si>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</si>
  <si>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</si>
  <si>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</si>
  <si>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</si>
  <si>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</si>
  <si>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</si>
  <si>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</si>
  <si>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</si>
  <si>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</si>
  <si>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</si>
  <si>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</si>
  <si>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</si>
  <si>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</si>
  <si>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</si>
  <si>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</si>
  <si>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</si>
  <si>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</si>
  <si>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</si>
  <si>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</si>
  <si>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</si>
  <si>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</si>
  <si>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</si>
  <si>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</si>
  <si>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</si>
  <si>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</si>
  <si>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</si>
  <si>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</si>
  <si>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</si>
  <si>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</si>
  <si>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</si>
  <si>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</si>
  <si>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</si>
  <si>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</si>
  <si>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</si>
  <si>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</si>
  <si>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</si>
  <si>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</si>
  <si>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</si>
  <si>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</si>
  <si>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</si>
  <si>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</si>
  <si>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</si>
  <si>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</si>
  <si>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</si>
  <si>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</si>
  <si>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</si>
  <si>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</si>
  <si>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</si>
  <si>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</si>
  <si>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</si>
  <si>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</si>
  <si>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</si>
  <si>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</si>
  <si>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</si>
  <si>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</si>
  <si>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</si>
  <si>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</si>
  <si>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</si>
  <si>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</si>
  <si>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</si>
  <si>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</si>
  <si>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</si>
  <si>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CANNON TRUCK LINES INC</t>
  </si>
  <si>
    <t>2572 PLUM BRANCH PLACE, MANTECA, CA, 95336, Phone: (209)-507-6456, Fax: (209)-426-9966</t>
  </si>
  <si>
    <t>DISPATCH@CANNONTRUCK.COM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</si>
  <si>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</si>
  <si>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</si>
  <si>
    <t>Flash Factoring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</si>
</sst>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166" fontId="25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tabSelected="1" topLeftCell="A9" workbookViewId="0">
      <selection activeCell="I20" sqref="I20"/>
    </sheetView>
  </sheetViews>
  <sheetFormatPr baseColWidth="10" defaultColWidth="8" defaultRowHeight="15" x14ac:dyDescent="0.2"/>
  <cols>
    <col min="1" max="1" width="69.83203125" style="1" customWidth="1"/>
    <col min="2" max="2" width="17.83203125" style="1" customWidth="1"/>
    <col min="3" max="3" width="9" style="1" customWidth="1"/>
    <col min="4" max="4" width="11" style="1" customWidth="1"/>
    <col min="5" max="5" width="4" style="1" customWidth="1"/>
    <col min="6" max="8" width="8" style="1"/>
    <col min="9" max="9" width="9.1640625" style="1" bestFit="1" customWidth="1"/>
    <col min="10" max="16384" width="8" style="1"/>
  </cols>
  <sheetData>
    <row r="1" spans="1:4" ht="38" customHeight="1" x14ac:dyDescent="0.2">
      <c r="A1" s="77" t="s">
        <v>74</v>
      </c>
      <c r="B1" s="77"/>
      <c r="C1" s="77"/>
      <c r="D1" s="77"/>
    </row>
    <row r="2" spans="1:4" ht="25" customHeight="1" x14ac:dyDescent="0.2">
      <c r="A2" s="78" t="s">
        <v>75</v>
      </c>
      <c r="B2" s="79"/>
      <c r="C2" s="79"/>
      <c r="D2" s="79"/>
    </row>
    <row r="3" spans="1:4" ht="25" customHeight="1" x14ac:dyDescent="0.15">
      <c r="A3" s="80" t="s">
        <v>76</v>
      </c>
      <c r="B3" s="80"/>
      <c r="C3" s="80"/>
      <c r="D3" s="81"/>
    </row>
    <row r="4" spans="1:4" ht="38" customHeight="1" x14ac:dyDescent="0.2">
      <c r="A4" s="82" t="s">
        <v>0</v>
      </c>
      <c r="B4" s="82"/>
      <c r="C4" s="82"/>
      <c r="D4" s="82"/>
    </row>
    <row r="5" spans="1:4" ht="38" customHeight="1" x14ac:dyDescent="0.2">
      <c r="A5" s="83" t="s">
        <v>77</v>
      </c>
      <c r="B5" s="84"/>
      <c r="C5" s="84"/>
      <c r="D5" s="84"/>
    </row>
    <row r="6" spans="1:4" ht="18" customHeight="1" x14ac:dyDescent="0.2">
      <c r="A6" s="15" t="s">
        <v>1</v>
      </c>
      <c r="B6" s="16" t="s">
        <v>2</v>
      </c>
      <c r="C6" s="91" t="s">
        <v>2</v>
      </c>
      <c r="D6" s="92"/>
    </row>
    <row r="7" spans="1:4" ht="13" customHeight="1" x14ac:dyDescent="0.2">
      <c r="A7" s="2" t="s">
        <v>7</v>
      </c>
      <c r="B7" s="72">
        <v>1827895.160813136</v>
      </c>
      <c r="C7" s="93"/>
      <c r="D7" s="94"/>
    </row>
    <row r="8" spans="1:4" ht="13" customHeight="1" x14ac:dyDescent="0.2">
      <c r="A8" s="3"/>
      <c r="B8" s="3"/>
      <c r="C8" s="93"/>
      <c r="D8" s="94"/>
    </row>
    <row r="9" spans="1:4" ht="17" customHeight="1" x14ac:dyDescent="0.2">
      <c r="A9" s="4" t="s">
        <v>3</v>
      </c>
      <c r="B9" s="5"/>
      <c r="C9" s="95">
        <f>SUM(B7:B7)</f>
        <v>1827895.160813136</v>
      </c>
      <c r="D9" s="96"/>
    </row>
    <row r="10" spans="1:4" ht="27" customHeight="1" x14ac:dyDescent="0.2">
      <c r="A10" s="97"/>
      <c r="B10" s="98"/>
      <c r="C10" s="98"/>
      <c r="D10" s="99"/>
    </row>
    <row r="11" spans="1:4" ht="17" customHeight="1" x14ac:dyDescent="0.2">
      <c r="A11" s="11" t="s">
        <v>11</v>
      </c>
      <c r="B11" s="12" t="s">
        <v>2</v>
      </c>
      <c r="C11" s="100" t="s">
        <v>2</v>
      </c>
      <c r="D11" s="100"/>
    </row>
    <row r="12" spans="1:4" ht="13" customHeight="1" x14ac:dyDescent="0.2">
      <c r="A12" s="13" t="s">
        <v>8</v>
      </c>
      <c r="B12" s="17">
        <v>385074</v>
      </c>
      <c r="C12" s="101"/>
      <c r="D12" s="101"/>
    </row>
    <row r="13" spans="1:4" ht="13" customHeight="1" x14ac:dyDescent="0.2">
      <c r="A13" s="13" t="s">
        <v>9</v>
      </c>
      <c r="B13" s="17">
        <v>8540</v>
      </c>
      <c r="C13" s="101"/>
      <c r="D13" s="101"/>
    </row>
    <row r="14" spans="1:4" ht="13" customHeight="1" x14ac:dyDescent="0.2">
      <c r="A14" s="13" t="s">
        <v>10</v>
      </c>
      <c r="B14" s="17">
        <v>64355</v>
      </c>
      <c r="C14" s="87"/>
      <c r="D14" s="88"/>
    </row>
    <row r="15" spans="1:4" s="20" customFormat="1" ht="17" customHeight="1" x14ac:dyDescent="0.2">
      <c r="A15" s="18" t="s">
        <v>13</v>
      </c>
      <c r="B15" s="19">
        <f>SUM(B12:B14)</f>
        <v>457969</v>
      </c>
      <c r="C15" s="89"/>
      <c r="D15" s="90"/>
    </row>
    <row r="16" spans="1:4" ht="13" customHeight="1" x14ac:dyDescent="0.2">
      <c r="A16" s="10"/>
      <c r="B16" s="10"/>
      <c r="C16" s="85"/>
      <c r="D16" s="86"/>
    </row>
    <row r="17" spans="1:4" ht="17" customHeight="1" x14ac:dyDescent="0.2">
      <c r="A17" s="4" t="s">
        <v>12</v>
      </c>
      <c r="B17" s="5"/>
      <c r="C17" s="95">
        <f>+C9-B15</f>
        <v>1369926.160813136</v>
      </c>
      <c r="D17" s="96"/>
    </row>
    <row r="18" spans="1:4" ht="27" customHeight="1" x14ac:dyDescent="0.2">
      <c r="A18" s="8"/>
      <c r="B18" s="9"/>
      <c r="C18" s="102"/>
      <c r="D18" s="103"/>
    </row>
    <row r="19" spans="1:4" ht="18" customHeight="1" x14ac:dyDescent="0.2">
      <c r="A19" s="11" t="s">
        <v>4</v>
      </c>
      <c r="B19" s="12" t="s">
        <v>2</v>
      </c>
      <c r="C19" s="100" t="s">
        <v>2</v>
      </c>
      <c r="D19" s="100"/>
    </row>
    <row r="20" spans="1:4" ht="13" customHeight="1" x14ac:dyDescent="0.2">
      <c r="A20" s="13" t="s">
        <v>79</v>
      </c>
      <c r="B20" s="48">
        <v>54836.85</v>
      </c>
      <c r="C20" s="101"/>
      <c r="D20" s="101"/>
    </row>
    <row r="21" spans="1:4" ht="13" customHeight="1" x14ac:dyDescent="0.2">
      <c r="A21" s="13" t="s">
        <v>14</v>
      </c>
      <c r="B21" s="48">
        <v>20489.716347891401</v>
      </c>
      <c r="C21" s="101"/>
      <c r="D21" s="101"/>
    </row>
    <row r="22" spans="1:4" ht="13" customHeight="1" x14ac:dyDescent="0.2">
      <c r="A22" s="13" t="s">
        <v>15</v>
      </c>
      <c r="B22" s="48">
        <v>531335</v>
      </c>
      <c r="C22" s="101"/>
      <c r="D22" s="101"/>
    </row>
    <row r="23" spans="1:4" ht="13" customHeight="1" x14ac:dyDescent="0.2">
      <c r="A23" s="13" t="s">
        <v>16</v>
      </c>
      <c r="B23" s="48">
        <v>65450</v>
      </c>
      <c r="C23" s="101"/>
      <c r="D23" s="101"/>
    </row>
    <row r="24" spans="1:4" ht="13" customHeight="1" x14ac:dyDescent="0.2">
      <c r="A24" s="13" t="s">
        <v>17</v>
      </c>
      <c r="B24" s="48">
        <v>217898</v>
      </c>
      <c r="C24" s="101"/>
      <c r="D24" s="101"/>
    </row>
    <row r="25" spans="1:4" ht="14" customHeight="1" x14ac:dyDescent="0.2">
      <c r="A25" s="13" t="s">
        <v>18</v>
      </c>
      <c r="B25" s="48">
        <v>5679.1704057455472</v>
      </c>
      <c r="C25" s="101"/>
      <c r="D25" s="101"/>
    </row>
    <row r="26" spans="1:4" ht="13" customHeight="1" x14ac:dyDescent="0.2">
      <c r="A26" s="13" t="s">
        <v>19</v>
      </c>
      <c r="B26" s="48">
        <v>20302.94124663149</v>
      </c>
      <c r="C26" s="101"/>
      <c r="D26" s="101"/>
    </row>
    <row r="27" spans="1:4" ht="13" customHeight="1" x14ac:dyDescent="0.2">
      <c r="A27" s="13" t="s">
        <v>20</v>
      </c>
      <c r="B27" s="48">
        <v>17219.941313612297</v>
      </c>
      <c r="C27" s="101"/>
      <c r="D27" s="101"/>
    </row>
    <row r="28" spans="1:4" ht="13" customHeight="1" x14ac:dyDescent="0.2">
      <c r="A28" s="13" t="s">
        <v>21</v>
      </c>
      <c r="B28" s="48">
        <v>39811.676138531962</v>
      </c>
      <c r="C28" s="101"/>
      <c r="D28" s="101"/>
    </row>
    <row r="29" spans="1:4" ht="13" customHeight="1" x14ac:dyDescent="0.2">
      <c r="A29" s="13" t="s">
        <v>22</v>
      </c>
      <c r="B29" s="48">
        <v>48804</v>
      </c>
      <c r="C29" s="101"/>
      <c r="D29" s="101"/>
    </row>
    <row r="30" spans="1:4" ht="13" customHeight="1" x14ac:dyDescent="0.2">
      <c r="A30" s="13" t="s">
        <v>23</v>
      </c>
      <c r="B30" s="48">
        <v>6707.498246480709</v>
      </c>
      <c r="C30" s="101"/>
      <c r="D30" s="101"/>
    </row>
    <row r="31" spans="1:4" ht="13" customHeight="1" x14ac:dyDescent="0.2">
      <c r="A31" s="13" t="s">
        <v>24</v>
      </c>
      <c r="B31" s="48">
        <v>8710.2428075664502</v>
      </c>
      <c r="C31" s="101"/>
      <c r="D31" s="101"/>
    </row>
    <row r="32" spans="1:4" ht="13" customHeight="1" x14ac:dyDescent="0.2">
      <c r="A32" s="13" t="s">
        <v>25</v>
      </c>
      <c r="B32" s="48">
        <v>5369.6188621237052</v>
      </c>
      <c r="C32" s="101"/>
      <c r="D32" s="101"/>
    </row>
    <row r="33" spans="1:4" ht="13" customHeight="1" x14ac:dyDescent="0.2">
      <c r="A33" s="13" t="s">
        <v>26</v>
      </c>
      <c r="B33" s="48">
        <v>6144.0709011704521</v>
      </c>
      <c r="C33" s="101"/>
      <c r="D33" s="101"/>
    </row>
    <row r="34" spans="1:4" ht="13" customHeight="1" x14ac:dyDescent="0.2">
      <c r="A34" s="10"/>
      <c r="B34" s="10"/>
      <c r="C34" s="85"/>
      <c r="D34" s="86"/>
    </row>
    <row r="35" spans="1:4" ht="17" customHeight="1" x14ac:dyDescent="0.2">
      <c r="A35" s="6" t="s">
        <v>5</v>
      </c>
      <c r="B35" s="7"/>
      <c r="C35" s="104">
        <f>SUM(B20:B33)</f>
        <v>1048758.7262697539</v>
      </c>
      <c r="D35" s="105"/>
    </row>
    <row r="36" spans="1:4" ht="27" customHeight="1" x14ac:dyDescent="0.2">
      <c r="A36" s="93"/>
      <c r="B36" s="106"/>
      <c r="C36" s="106"/>
      <c r="D36" s="94"/>
    </row>
    <row r="37" spans="1:4" ht="17" customHeight="1" x14ac:dyDescent="0.2">
      <c r="A37" s="4" t="s">
        <v>30</v>
      </c>
      <c r="B37" s="5"/>
      <c r="C37" s="95">
        <f>+C17-C35</f>
        <v>321167.43454338214</v>
      </c>
      <c r="D37" s="96"/>
    </row>
    <row r="38" spans="1:4" ht="27" customHeight="1" x14ac:dyDescent="0.2">
      <c r="A38" s="14"/>
      <c r="B38" s="14"/>
      <c r="C38" s="102"/>
      <c r="D38" s="102"/>
    </row>
    <row r="39" spans="1:4" ht="17" customHeight="1" x14ac:dyDescent="0.2">
      <c r="A39" s="11" t="s">
        <v>27</v>
      </c>
      <c r="B39" s="12" t="s">
        <v>2</v>
      </c>
      <c r="C39" s="100" t="s">
        <v>2</v>
      </c>
      <c r="D39" s="100"/>
    </row>
    <row r="40" spans="1:4" x14ac:dyDescent="0.2">
      <c r="A40" s="70" t="s">
        <v>28</v>
      </c>
      <c r="B40" s="71">
        <f>7010.01491806415+6707.41</f>
        <v>13717.424918064149</v>
      </c>
      <c r="C40" s="101"/>
      <c r="D40" s="101"/>
    </row>
    <row r="41" spans="1:4" x14ac:dyDescent="0.2">
      <c r="A41" s="10"/>
      <c r="B41" s="10"/>
      <c r="C41" s="85"/>
      <c r="D41" s="86"/>
    </row>
    <row r="42" spans="1:4" ht="17" customHeight="1" x14ac:dyDescent="0.2">
      <c r="A42" s="6" t="s">
        <v>29</v>
      </c>
      <c r="B42" s="7"/>
      <c r="C42" s="104">
        <f>SUM(B40:B40)</f>
        <v>13717.424918064149</v>
      </c>
      <c r="D42" s="105"/>
    </row>
    <row r="43" spans="1:4" x14ac:dyDescent="0.2">
      <c r="C43" s="109"/>
      <c r="D43" s="109"/>
    </row>
    <row r="44" spans="1:4" ht="19" x14ac:dyDescent="0.2">
      <c r="A44" s="107" t="s">
        <v>6</v>
      </c>
      <c r="B44" s="108"/>
      <c r="C44" s="95">
        <f>+C37-C42</f>
        <v>307450.00962531799</v>
      </c>
      <c r="D44" s="96"/>
    </row>
  </sheetData>
  <mergeCells count="45">
    <mergeCell ref="A44:B44"/>
    <mergeCell ref="C43:D43"/>
    <mergeCell ref="C39:D39"/>
    <mergeCell ref="C40:D40"/>
    <mergeCell ref="C41:D41"/>
    <mergeCell ref="C42:D42"/>
    <mergeCell ref="C44:D44"/>
    <mergeCell ref="C38:D38"/>
    <mergeCell ref="C37:D37"/>
    <mergeCell ref="C34:D34"/>
    <mergeCell ref="C35:D35"/>
    <mergeCell ref="A36:D36"/>
    <mergeCell ref="C32:D32"/>
    <mergeCell ref="C33:D33"/>
    <mergeCell ref="C27:D27"/>
    <mergeCell ref="C28:D28"/>
    <mergeCell ref="C29:D29"/>
    <mergeCell ref="C30:D30"/>
    <mergeCell ref="C31:D31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H37"/>
  <sheetViews>
    <sheetView topLeftCell="A4" workbookViewId="0">
      <selection activeCell="E8" sqref="E8"/>
    </sheetView>
  </sheetViews>
  <sheetFormatPr baseColWidth="10" defaultColWidth="9.1640625" defaultRowHeight="15" x14ac:dyDescent="0.2"/>
  <cols>
    <col min="1" max="1" width="9.1640625" style="1"/>
    <col min="2" max="2" width="44.1640625" style="1" bestFit="1" customWidth="1"/>
    <col min="3" max="3" width="20.1640625" style="51" bestFit="1" customWidth="1"/>
    <col min="4" max="4" width="6.83203125" style="23" customWidth="1"/>
    <col min="5" max="5" width="40.33203125" style="1" customWidth="1"/>
    <col min="6" max="6" width="20.1640625" style="56" bestFit="1" customWidth="1"/>
    <col min="7" max="7" width="14.5" style="1" bestFit="1" customWidth="1"/>
    <col min="8" max="8" width="16" style="1" bestFit="1" customWidth="1"/>
    <col min="9" max="10" width="17.1640625" style="1" bestFit="1" customWidth="1"/>
    <col min="11" max="16384" width="9.1640625" style="1"/>
  </cols>
  <sheetData>
    <row r="1" spans="2:7" ht="34" x14ac:dyDescent="0.2">
      <c r="B1" s="77" t="s">
        <v>74</v>
      </c>
      <c r="C1" s="77"/>
      <c r="D1" s="77"/>
      <c r="E1" s="77"/>
      <c r="F1" s="77"/>
    </row>
    <row r="2" spans="2:7" ht="19" x14ac:dyDescent="0.2">
      <c r="B2" s="78" t="s">
        <v>75</v>
      </c>
      <c r="C2" s="79"/>
      <c r="D2" s="79"/>
      <c r="E2" s="79"/>
      <c r="F2" s="79"/>
    </row>
    <row r="3" spans="2:7" ht="18.75" customHeight="1" x14ac:dyDescent="0.15">
      <c r="B3" s="110" t="s">
        <v>76</v>
      </c>
      <c r="C3" s="110"/>
      <c r="D3" s="110"/>
      <c r="E3" s="110"/>
      <c r="F3" s="110"/>
      <c r="G3" s="75"/>
    </row>
    <row r="4" spans="2:7" ht="33" x14ac:dyDescent="0.2">
      <c r="B4" s="82" t="s">
        <v>71</v>
      </c>
      <c r="C4" s="82"/>
      <c r="D4" s="82"/>
      <c r="E4" s="82"/>
      <c r="F4" s="82"/>
    </row>
    <row r="5" spans="2:7" ht="17" x14ac:dyDescent="0.2">
      <c r="B5" s="83" t="s">
        <v>78</v>
      </c>
      <c r="C5" s="83"/>
      <c r="D5" s="83"/>
      <c r="E5" s="83"/>
      <c r="F5" s="83"/>
    </row>
    <row r="6" spans="2:7" x14ac:dyDescent="0.2">
      <c r="B6" s="21"/>
      <c r="C6" s="49"/>
      <c r="D6" s="22"/>
    </row>
    <row r="7" spans="2:7" s="38" customFormat="1" ht="17" customHeight="1" x14ac:dyDescent="0.2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7" ht="16" x14ac:dyDescent="0.2">
      <c r="B8" s="25"/>
      <c r="C8" s="50"/>
      <c r="D8" s="26"/>
      <c r="E8" s="27" t="s">
        <v>52</v>
      </c>
      <c r="F8" s="57">
        <v>83391.81107843967</v>
      </c>
    </row>
    <row r="9" spans="2:7" x14ac:dyDescent="0.2">
      <c r="B9" s="28" t="s">
        <v>32</v>
      </c>
      <c r="C9" s="50"/>
      <c r="D9" s="26"/>
      <c r="E9" s="27" t="s">
        <v>53</v>
      </c>
      <c r="F9" s="57">
        <v>91981.997365179952</v>
      </c>
    </row>
    <row r="10" spans="2:7" x14ac:dyDescent="0.2">
      <c r="B10" s="29" t="s">
        <v>33</v>
      </c>
      <c r="C10" s="50">
        <v>168427.39933075095</v>
      </c>
      <c r="D10" s="26"/>
      <c r="E10" s="27" t="s">
        <v>54</v>
      </c>
      <c r="F10" s="57">
        <v>5535.2914940099699</v>
      </c>
    </row>
    <row r="11" spans="2:7" x14ac:dyDescent="0.2">
      <c r="B11" s="28" t="s">
        <v>34</v>
      </c>
      <c r="C11" s="50"/>
      <c r="D11" s="26"/>
      <c r="E11" s="30" t="s">
        <v>55</v>
      </c>
      <c r="F11" s="57"/>
    </row>
    <row r="12" spans="2:7" x14ac:dyDescent="0.2">
      <c r="B12" s="29" t="s">
        <v>35</v>
      </c>
      <c r="C12" s="50">
        <v>2674.2646365996588</v>
      </c>
      <c r="D12" s="26"/>
      <c r="E12" s="27" t="s">
        <v>56</v>
      </c>
      <c r="F12" s="57">
        <v>1230.941601103804</v>
      </c>
    </row>
    <row r="13" spans="2:7" ht="16" x14ac:dyDescent="0.2">
      <c r="B13" s="28" t="s">
        <v>36</v>
      </c>
      <c r="C13" s="50"/>
      <c r="D13" s="26"/>
      <c r="E13" s="31" t="s">
        <v>57</v>
      </c>
      <c r="F13" s="57"/>
    </row>
    <row r="14" spans="2:7" x14ac:dyDescent="0.2">
      <c r="B14" s="29" t="s">
        <v>37</v>
      </c>
      <c r="C14" s="50">
        <v>18338.651266816367</v>
      </c>
      <c r="D14" s="26"/>
      <c r="E14" s="27" t="s">
        <v>58</v>
      </c>
      <c r="F14" s="57">
        <v>204967.15154671873</v>
      </c>
    </row>
    <row r="15" spans="2:7" x14ac:dyDescent="0.2">
      <c r="B15" s="29"/>
      <c r="C15" s="50"/>
      <c r="D15" s="26"/>
      <c r="E15" s="27" t="s">
        <v>59</v>
      </c>
      <c r="F15" s="57">
        <f>90501.2222767143+5849.66</f>
        <v>96350.882276714299</v>
      </c>
    </row>
    <row r="16" spans="2:7" x14ac:dyDescent="0.2">
      <c r="D16" s="32"/>
      <c r="E16" s="27" t="s">
        <v>60</v>
      </c>
      <c r="F16" s="57">
        <v>64862.619325695916</v>
      </c>
    </row>
    <row r="17" spans="2:6" x14ac:dyDescent="0.2">
      <c r="B17" s="33"/>
      <c r="C17" s="50"/>
      <c r="D17" s="26"/>
      <c r="E17" s="34"/>
      <c r="F17" s="58"/>
    </row>
    <row r="18" spans="2:6" s="66" customFormat="1" ht="17" customHeight="1" x14ac:dyDescent="0.2">
      <c r="B18" s="61" t="s">
        <v>38</v>
      </c>
      <c r="C18" s="62">
        <f>SUM(C10:C14)</f>
        <v>189440.31523416698</v>
      </c>
      <c r="D18" s="63"/>
      <c r="E18" s="64" t="s">
        <v>61</v>
      </c>
      <c r="F18" s="65">
        <f>SUM(F8:F16)</f>
        <v>548320.69468786241</v>
      </c>
    </row>
    <row r="19" spans="2:6" x14ac:dyDescent="0.2">
      <c r="B19" s="28"/>
      <c r="C19" s="52"/>
      <c r="D19" s="43"/>
      <c r="E19" s="44"/>
      <c r="F19" s="59"/>
    </row>
    <row r="20" spans="2:6" ht="17" customHeight="1" x14ac:dyDescent="0.2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ht="16" x14ac:dyDescent="0.2">
      <c r="B21" s="29" t="s">
        <v>40</v>
      </c>
      <c r="C21" s="50"/>
      <c r="D21" s="26"/>
      <c r="E21" s="13" t="s">
        <v>62</v>
      </c>
      <c r="F21" s="57">
        <v>0</v>
      </c>
    </row>
    <row r="22" spans="2:6" ht="16" x14ac:dyDescent="0.2">
      <c r="B22" s="29" t="s">
        <v>41</v>
      </c>
      <c r="C22" s="50"/>
      <c r="D22" s="26"/>
      <c r="E22" s="13" t="s">
        <v>63</v>
      </c>
      <c r="F22" s="57">
        <v>190223.09205113744</v>
      </c>
    </row>
    <row r="23" spans="2:6" ht="16" x14ac:dyDescent="0.2">
      <c r="B23" s="29" t="s">
        <v>42</v>
      </c>
      <c r="C23" s="50"/>
      <c r="D23" s="26"/>
      <c r="E23" s="13" t="s">
        <v>64</v>
      </c>
      <c r="F23" s="57">
        <v>223425.91271711778</v>
      </c>
    </row>
    <row r="24" spans="2:6" ht="16" x14ac:dyDescent="0.2">
      <c r="B24" s="29" t="s">
        <v>43</v>
      </c>
      <c r="C24" s="50"/>
      <c r="D24" s="26"/>
      <c r="E24" s="13" t="s">
        <v>65</v>
      </c>
      <c r="F24" s="57">
        <v>424474.34028041502</v>
      </c>
    </row>
    <row r="25" spans="2:6" x14ac:dyDescent="0.2">
      <c r="B25" s="29" t="s">
        <v>44</v>
      </c>
      <c r="C25" s="53">
        <f>1873841.145704+29700.50668</f>
        <v>1903541.6523840001</v>
      </c>
      <c r="D25" s="35"/>
      <c r="E25" s="34"/>
      <c r="F25" s="58"/>
    </row>
    <row r="26" spans="2:6" ht="17" x14ac:dyDescent="0.2">
      <c r="B26" s="29" t="s">
        <v>45</v>
      </c>
      <c r="C26" s="50">
        <v>-434615.50783236703</v>
      </c>
      <c r="D26" s="36"/>
      <c r="E26" s="64" t="s">
        <v>66</v>
      </c>
      <c r="F26" s="69">
        <f>SUM(F21:F25)</f>
        <v>838123.34504867019</v>
      </c>
    </row>
    <row r="27" spans="2:6" x14ac:dyDescent="0.2">
      <c r="B27" s="29" t="s">
        <v>46</v>
      </c>
      <c r="C27" s="55">
        <f>7352.70141741156+29700.50668</f>
        <v>37053.20809741156</v>
      </c>
      <c r="D27" s="37"/>
      <c r="E27" s="34"/>
      <c r="F27" s="58"/>
    </row>
    <row r="28" spans="2:6" ht="17" customHeight="1" x14ac:dyDescent="0.2">
      <c r="B28" s="29" t="s">
        <v>47</v>
      </c>
      <c r="C28" s="50">
        <v>-3380.113256137382</v>
      </c>
      <c r="D28" s="36"/>
      <c r="E28" s="42" t="s">
        <v>67</v>
      </c>
      <c r="F28" s="73" t="s">
        <v>73</v>
      </c>
    </row>
    <row r="29" spans="2:6" x14ac:dyDescent="0.2">
      <c r="B29" s="29" t="s">
        <v>48</v>
      </c>
      <c r="C29" s="50">
        <v>35655.252623867687</v>
      </c>
      <c r="D29" s="26"/>
      <c r="E29" s="27" t="s">
        <v>67</v>
      </c>
      <c r="F29" s="57">
        <v>33800.198728802359</v>
      </c>
    </row>
    <row r="30" spans="2:6" x14ac:dyDescent="0.2">
      <c r="B30" s="29"/>
      <c r="C30" s="50"/>
      <c r="D30" s="26"/>
      <c r="E30" s="27" t="s">
        <v>68</v>
      </c>
      <c r="F30" s="57">
        <v>307450.56714866811</v>
      </c>
    </row>
    <row r="31" spans="2:6" s="66" customFormat="1" ht="17" customHeight="1" x14ac:dyDescent="0.2">
      <c r="B31" s="61" t="s">
        <v>49</v>
      </c>
      <c r="C31" s="62">
        <f>SUM(C25:C29)</f>
        <v>1538254.4920167751</v>
      </c>
      <c r="D31" s="67"/>
      <c r="E31" s="68" t="s">
        <v>69</v>
      </c>
      <c r="F31" s="65">
        <f>F29+F30</f>
        <v>341250.76587747049</v>
      </c>
    </row>
    <row r="32" spans="2:6" x14ac:dyDescent="0.2">
      <c r="B32" s="29"/>
      <c r="C32" s="50"/>
      <c r="D32" s="26"/>
      <c r="E32" s="27"/>
      <c r="F32" s="57"/>
    </row>
    <row r="33" spans="2:8" s="38" customFormat="1" ht="20" customHeight="1" x14ac:dyDescent="0.2">
      <c r="B33" s="45" t="s">
        <v>50</v>
      </c>
      <c r="C33" s="54">
        <f>C18+C31</f>
        <v>1727694.8072509421</v>
      </c>
      <c r="D33" s="46"/>
      <c r="E33" s="47" t="s">
        <v>70</v>
      </c>
      <c r="F33" s="60">
        <f>F18+F26+F31</f>
        <v>1727694.805614003</v>
      </c>
      <c r="G33" s="76"/>
      <c r="H33" s="76"/>
    </row>
    <row r="34" spans="2:8" x14ac:dyDescent="0.2">
      <c r="B34" s="24"/>
    </row>
    <row r="35" spans="2:8" x14ac:dyDescent="0.2">
      <c r="B35" s="24"/>
    </row>
    <row r="36" spans="2:8" x14ac:dyDescent="0.2">
      <c r="B36" s="24"/>
    </row>
    <row r="37" spans="2:8" x14ac:dyDescent="0.2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Cj Gill</cp:lastModifiedBy>
  <dcterms:created xsi:type="dcterms:W3CDTF">2024-09-24T17:17:02Z</dcterms:created>
  <dcterms:modified xsi:type="dcterms:W3CDTF">2025-04-28T16:39:48Z</dcterms:modified>
</cp:coreProperties>
</file>